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petrantoni\Desktop\"/>
    </mc:Choice>
  </mc:AlternateContent>
  <xr:revisionPtr revIDLastSave="0" documentId="13_ncr:1_{6B16A607-A1AD-47BD-865E-0C818DAECE7C}" xr6:coauthVersionLast="47" xr6:coauthVersionMax="47" xr10:uidLastSave="{00000000-0000-0000-0000-000000000000}"/>
  <bookViews>
    <workbookView xWindow="-110" yWindow="-110" windowWidth="25180" windowHeight="16140" tabRatio="376" activeTab="2" xr2:uid="{68038BA8-F515-4F30-A140-743849BE6E73}"/>
  </bookViews>
  <sheets>
    <sheet name="Time Sheet" sheetId="1" r:id="rId1"/>
    <sheet name="Budget" sheetId="3" r:id="rId2"/>
    <sheet name="Dashboard" sheetId="2" r:id="rId3"/>
    <sheet name="Graph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I8" i="2"/>
  <c r="R8" i="2"/>
  <c r="M8" i="2"/>
  <c r="H8" i="2"/>
  <c r="F10" i="3"/>
  <c r="F9" i="3"/>
  <c r="D8" i="2"/>
  <c r="F8" i="3"/>
  <c r="R7" i="2"/>
  <c r="T7" i="2" s="1"/>
  <c r="M7" i="2"/>
  <c r="H7" i="2"/>
  <c r="F7" i="3"/>
  <c r="D7" i="2"/>
  <c r="F6" i="3"/>
  <c r="F5" i="3"/>
  <c r="E8" i="2"/>
  <c r="E7" i="2"/>
  <c r="E16" i="2" s="1"/>
  <c r="F6" i="1"/>
  <c r="F7" i="1"/>
  <c r="F8" i="1"/>
  <c r="F9" i="1"/>
  <c r="F10" i="1"/>
  <c r="F5" i="1"/>
  <c r="J7" i="2" l="1"/>
  <c r="O7" i="2"/>
  <c r="I7" i="2"/>
  <c r="K7" i="2" s="1"/>
  <c r="S8" i="2"/>
  <c r="K8" i="2"/>
  <c r="D16" i="2"/>
  <c r="N8" i="2"/>
  <c r="O8" i="2"/>
  <c r="S7" i="2"/>
  <c r="U7" i="2" s="1"/>
  <c r="T8" i="2"/>
  <c r="N7" i="2"/>
  <c r="P7" i="2" s="1"/>
  <c r="F8" i="2"/>
  <c r="F7" i="2"/>
  <c r="U8" i="2" l="1"/>
  <c r="P8" i="2"/>
  <c r="F16" i="2"/>
</calcChain>
</file>

<file path=xl/sharedStrings.xml><?xml version="1.0" encoding="utf-8"?>
<sst xmlns="http://schemas.openxmlformats.org/spreadsheetml/2006/main" count="90" uniqueCount="36">
  <si>
    <t>A00</t>
  </si>
  <si>
    <t>S1</t>
  </si>
  <si>
    <t>Paul G.</t>
  </si>
  <si>
    <t>Func. Domain</t>
  </si>
  <si>
    <t>Sprint</t>
  </si>
  <si>
    <t>Phase</t>
  </si>
  <si>
    <t>Employee</t>
  </si>
  <si>
    <t>Hours</t>
  </si>
  <si>
    <t>Budget code</t>
  </si>
  <si>
    <t>B00</t>
  </si>
  <si>
    <t>Jean V.</t>
  </si>
  <si>
    <t>Chris F.</t>
  </si>
  <si>
    <t>Consummed</t>
  </si>
  <si>
    <t>Budget in Hours</t>
  </si>
  <si>
    <t>Budget</t>
  </si>
  <si>
    <t>Remaining Hours</t>
  </si>
  <si>
    <t>Gen. Accounting</t>
  </si>
  <si>
    <t>Sales Accounting</t>
  </si>
  <si>
    <t>Analysis phase</t>
  </si>
  <si>
    <t>SPRINT 1</t>
  </si>
  <si>
    <t>Solution presentation</t>
  </si>
  <si>
    <t>Functional Domain</t>
  </si>
  <si>
    <t>Setup</t>
  </si>
  <si>
    <t>Totals by domain</t>
  </si>
  <si>
    <t xml:space="preserve"> &gt;&gt;&gt;</t>
  </si>
  <si>
    <t>TOTALS</t>
  </si>
  <si>
    <t>Description</t>
  </si>
  <si>
    <t>budget assignment for the analysis phase</t>
  </si>
  <si>
    <t>budget assignment for the prototype presentation phase phase</t>
  </si>
  <si>
    <t>budget assignment for the Setup phase</t>
  </si>
  <si>
    <t>Date</t>
  </si>
  <si>
    <t>budget reallocation to the following phase</t>
  </si>
  <si>
    <t>Budget assignments</t>
  </si>
  <si>
    <t>Activity description ..</t>
  </si>
  <si>
    <t>Timesheets</t>
  </si>
  <si>
    <t>Project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</si>
</sst>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6" tint="0.59999389629810485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0" xfId="0" quotePrefix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3" borderId="1" xfId="0" applyFont="1" applyFill="1" applyBorder="1"/>
    <xf numFmtId="0" fontId="1" fillId="4" borderId="4" xfId="0" applyFont="1" applyFill="1" applyBorder="1"/>
    <xf numFmtId="0" fontId="1" fillId="4" borderId="1" xfId="0" applyFont="1" applyFill="1" applyBorder="1"/>
    <xf numFmtId="0" fontId="1" fillId="4" borderId="9" xfId="0" applyFont="1" applyFill="1" applyBorder="1"/>
    <xf numFmtId="0" fontId="2" fillId="5" borderId="1" xfId="0" applyFont="1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/>
    </xf>
    <xf numFmtId="0" fontId="0" fillId="6" borderId="1" xfId="0" applyFill="1" applyBorder="1"/>
    <xf numFmtId="0" fontId="2" fillId="6" borderId="1" xfId="0" applyFont="1" applyFill="1" applyBorder="1"/>
    <xf numFmtId="0" fontId="3" fillId="6" borderId="1" xfId="0" applyFont="1" applyFill="1" applyBorder="1"/>
    <xf numFmtId="0" fontId="4" fillId="6" borderId="1" xfId="0" applyFont="1" applyFill="1" applyBorder="1"/>
    <xf numFmtId="14" fontId="0" fillId="0" borderId="0" xfId="0" applyNumberFormat="1"/>
    <xf numFmtId="0" fontId="2" fillId="0" borderId="0" xfId="0" applyFont="1"/>
    <xf numFmtId="0" fontId="5" fillId="0" borderId="0" xfId="0" applyFont="1"/>
    <xf numFmtId="0" fontId="2" fillId="2" borderId="10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phases: 100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Dashboard!$I$5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Dashboard!$C$7:$C$8</c:f>
              <c:strCache>
                <c:ptCount val="2"/>
                <c:pt idx="0">
                  <c:v>Gen. Accounting</c:v>
                </c:pt>
                <c:pt idx="1">
                  <c:v>Sales Accounting</c:v>
                </c:pt>
              </c:strCache>
            </c:strRef>
          </c:cat>
          <c:val>
            <c:numRef>
              <c:f>Dashboard!$I$7:$I$8</c:f>
              <c:numCache>
                <c:formatCode>General</c:formatCode>
                <c:ptCount val="2"/>
                <c:pt idx="0">
                  <c:v>21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95-4D9F-AD4A-1E901777EB43}"/>
            </c:ext>
          </c:extLst>
        </c:ser>
        <c:ser>
          <c:idx val="1"/>
          <c:order val="1"/>
          <c:tx>
            <c:strRef>
              <c:f>Dashboard!$J$5</c:f>
              <c:strCache>
                <c:ptCount val="1"/>
                <c:pt idx="0">
                  <c:v>Consummed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Dashboard!$C$7:$C$8</c:f>
              <c:strCache>
                <c:ptCount val="2"/>
                <c:pt idx="0">
                  <c:v>Gen. Accounting</c:v>
                </c:pt>
                <c:pt idx="1">
                  <c:v>Sales Accounting</c:v>
                </c:pt>
              </c:strCache>
            </c:strRef>
          </c:cat>
          <c:val>
            <c:numRef>
              <c:f>Dashboard!$J$7:$J$8</c:f>
              <c:numCache>
                <c:formatCode>General</c:formatCode>
                <c:ptCount val="2"/>
                <c:pt idx="0">
                  <c:v>12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B95-4D9F-AD4A-1E901777EB43}"/>
            </c:ext>
          </c:extLst>
        </c:ser>
        <c:ser>
          <c:idx val="2"/>
          <c:order val="2"/>
          <c:tx>
            <c:strRef>
              <c:f>Dashboard!$K$5</c:f>
              <c:strCache>
                <c:ptCount val="1"/>
                <c:pt idx="0">
                  <c:v>Remaining Hours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Dashboard!$C$7:$C$8</c:f>
              <c:strCache>
                <c:ptCount val="2"/>
                <c:pt idx="0">
                  <c:v>Gen. Accounting</c:v>
                </c:pt>
                <c:pt idx="1">
                  <c:v>Sales Accounting</c:v>
                </c:pt>
              </c:strCache>
            </c:strRef>
          </c:cat>
          <c:val>
            <c:numRef>
              <c:f>Dashboard!$K$7:$K$8</c:f>
              <c:numCache>
                <c:formatCode>General</c:formatCode>
                <c:ptCount val="2"/>
                <c:pt idx="0">
                  <c:v>9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B95-4D9F-AD4A-1E901777EB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063686111"/>
        <c:axId val="1063692351"/>
      </c:barChart>
      <c:catAx>
        <c:axId val="10636861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FUNCTIONAL DOMAIN</a:t>
                </a:r>
              </a:p>
            </c:rich>
          </c:tx>
          <c:layout>
            <c:manualLayout>
              <c:xMode val="edge"/>
              <c:yMode val="edge"/>
              <c:x val="0.48997223404957096"/>
              <c:y val="0.950124682152640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3692351"/>
        <c:crosses val="autoZero"/>
        <c:auto val="1"/>
        <c:lblAlgn val="ctr"/>
        <c:lblOffset val="100"/>
        <c:noMultiLvlLbl val="0"/>
      </c:catAx>
      <c:valAx>
        <c:axId val="1063692351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crossAx val="10636861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Dashboard!$D$6:$F$6</c:f>
              <c:strCache>
                <c:ptCount val="3"/>
                <c:pt idx="0">
                  <c:v>Budget</c:v>
                </c:pt>
                <c:pt idx="1">
                  <c:v>Consummed</c:v>
                </c:pt>
                <c:pt idx="2">
                  <c:v>Remaining Hours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6B-4209-B901-BEB2F880AB49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6B-4209-B901-BEB2F880AB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6B-4209-B901-BEB2F880AB49}"/>
              </c:ext>
            </c:extLst>
          </c:dPt>
          <c:cat>
            <c:strRef>
              <c:f>Dashboard!$D$6:$F$6</c:f>
              <c:strCache>
                <c:ptCount val="3"/>
                <c:pt idx="0">
                  <c:v>Budget</c:v>
                </c:pt>
                <c:pt idx="1">
                  <c:v>Consummed</c:v>
                </c:pt>
                <c:pt idx="2">
                  <c:v>Remaining Hours</c:v>
                </c:pt>
              </c:strCache>
            </c:strRef>
          </c:cat>
          <c:val>
            <c:numRef>
              <c:f>Dashboard!$D$16:$F$16</c:f>
              <c:numCache>
                <c:formatCode>General</c:formatCode>
                <c:ptCount val="3"/>
                <c:pt idx="0">
                  <c:v>22</c:v>
                </c:pt>
                <c:pt idx="1">
                  <c:v>44</c:v>
                </c:pt>
                <c:pt idx="2">
                  <c:v>-22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6B-4209-B901-BEB2F880A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445319335084"/>
          <c:y val="0.8524300087489064"/>
          <c:w val="0.54275087489063867"/>
          <c:h val="0.11979221347331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Dashboard!$I$5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(Dashboard!$I$4,Dashboard!$N$4,Dashboard!$S$4)</c:f>
              <c:strCache>
                <c:ptCount val="3"/>
                <c:pt idx="0">
                  <c:v>Analysis phase</c:v>
                </c:pt>
                <c:pt idx="1">
                  <c:v>Solution presentation</c:v>
                </c:pt>
                <c:pt idx="2">
                  <c:v>Setup</c:v>
                </c:pt>
              </c:strCache>
            </c:strRef>
          </c:cat>
          <c:val>
            <c:numRef>
              <c:f>(Dashboard!$I$7,Dashboard!$N$7,Dashboard!$S$7)</c:f>
              <c:numCache>
                <c:formatCode>General</c:formatCode>
                <c:ptCount val="3"/>
                <c:pt idx="0">
                  <c:v>21</c:v>
                </c:pt>
                <c:pt idx="1">
                  <c:v>23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A-4AAE-8232-6ACA3AD76700}"/>
            </c:ext>
          </c:extLst>
        </c:ser>
        <c:ser>
          <c:idx val="1"/>
          <c:order val="1"/>
          <c:tx>
            <c:strRef>
              <c:f>Dashboard!$J$5</c:f>
              <c:strCache>
                <c:ptCount val="1"/>
                <c:pt idx="0">
                  <c:v>Consummed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(Dashboard!$I$4,Dashboard!$N$4,Dashboard!$S$4)</c:f>
              <c:strCache>
                <c:ptCount val="3"/>
                <c:pt idx="0">
                  <c:v>Analysis phase</c:v>
                </c:pt>
                <c:pt idx="1">
                  <c:v>Solution presentation</c:v>
                </c:pt>
                <c:pt idx="2">
                  <c:v>Setup</c:v>
                </c:pt>
              </c:strCache>
            </c:strRef>
          </c:cat>
          <c:val>
            <c:numRef>
              <c:f>(Dashboard!$J$7,Dashboard!$O$7,Dashboard!$T$7)</c:f>
              <c:numCache>
                <c:formatCode>General</c:formatCode>
                <c:ptCount val="3"/>
                <c:pt idx="0">
                  <c:v>12</c:v>
                </c:pt>
                <c:pt idx="1">
                  <c:v>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A-4AAE-8232-6ACA3AD76700}"/>
            </c:ext>
          </c:extLst>
        </c:ser>
        <c:ser>
          <c:idx val="2"/>
          <c:order val="2"/>
          <c:tx>
            <c:strRef>
              <c:f>Dashboard!$K$5</c:f>
              <c:strCache>
                <c:ptCount val="1"/>
                <c:pt idx="0">
                  <c:v>Remaining Hours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(Dashboard!$I$4,Dashboard!$N$4,Dashboard!$S$4)</c:f>
              <c:strCache>
                <c:ptCount val="3"/>
                <c:pt idx="0">
                  <c:v>Analysis phase</c:v>
                </c:pt>
                <c:pt idx="1">
                  <c:v>Solution presentation</c:v>
                </c:pt>
                <c:pt idx="2">
                  <c:v>Setup</c:v>
                </c:pt>
              </c:strCache>
            </c:strRef>
          </c:cat>
          <c:val>
            <c:numRef>
              <c:f>(Dashboard!$K$7,Dashboard!$P$7,Dashboard!$U$7)</c:f>
              <c:numCache>
                <c:formatCode>General</c:formatCode>
                <c:ptCount val="3"/>
                <c:pt idx="0">
                  <c:v>9</c:v>
                </c:pt>
                <c:pt idx="1">
                  <c:v>15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A-4AAE-8232-6ACA3AD7670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223416047"/>
        <c:axId val="1223413647"/>
      </c:barChart>
      <c:catAx>
        <c:axId val="1223416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Sprint 1: Gen. Accounting</a:t>
                </a:r>
              </a:p>
            </c:rich>
          </c:tx>
          <c:layout>
            <c:manualLayout>
              <c:xMode val="edge"/>
              <c:yMode val="edge"/>
              <c:x val="0.38075833113453417"/>
              <c:y val="0.923601451227047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3413647"/>
        <c:crosses val="autoZero"/>
        <c:auto val="1"/>
        <c:lblAlgn val="ctr"/>
        <c:lblOffset val="100"/>
        <c:noMultiLvlLbl val="0"/>
      </c:catAx>
      <c:valAx>
        <c:axId val="1223413647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Heures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crossAx val="122341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758825</xdr:colOff>
      <xdr:row>1</xdr:row>
      <xdr:rowOff>6350</xdr:rowOff>
    </xdr:from>
    <xdr:to>
      <xdr:col>6</xdr:col>
      <xdr:colOff>355600</xdr:colOff>
      <xdr:row>23</xdr:row>
      <xdr:rowOff>25400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F078B03-F498-3A3F-B039-D820363E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0</xdr:rowOff>
    </xdr:from>
    <xdr:to>
      <xdr:col>14</xdr:col>
      <xdr:colOff>95250</xdr:colOff>
      <xdr:row>15</xdr:row>
      <xdr:rowOff>165100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02E467A-8189-40B6-96E1-6E34D2065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15</xdr:col>
      <xdr:colOff>155575</xdr:colOff>
      <xdr:row>36</xdr:row>
      <xdr:rowOff>25400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4709310-4B0B-49C3-9F02-78F35DCB2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33B70A-B7A9-48AA-B47A-D731310530B6}" name="Tableau2" displayName="Tableau2" ref="B4:I16" totalsRowShown="0">
  <autoFilter ref="B4:I16" xr:uid="{E433B70A-B7A9-48AA-B47A-D731310530B6}"/>
  <tableColumns count="8">
    <tableColumn id="8" xr3:uid="{93D36DF2-29E2-46E6-8886-1DCBF7F27C03}" name="Date"/>
    <tableColumn id="1" xr3:uid="{880A141A-77A0-44A4-AE58-B35542570FC6}" name="Func. Domain"/>
    <tableColumn id="2" xr3:uid="{E3AD3486-6B92-4C62-8ABF-98D6044121B9}" name="Sprint"/>
    <tableColumn id="3" xr3:uid="{E4185AA7-E6E4-457D-8E2C-AA922FE222E7}" name="Phase"/>
    <tableColumn id="4" xr3:uid="{639FBAA3-F310-4E0D-BE5C-8DC27D3C5131}" name="Budget code"/>
    <tableColumn id="5" xr3:uid="{E689BEEF-0681-438B-9F27-5F65A6C29B26}" name="Employee"/>
    <tableColumn id="7" xr3:uid="{FA377CE3-3FCF-495D-92AA-BDCAE8103951}" name="Description"/>
    <tableColumn id="6" xr3:uid="{96ADD7C2-7498-4837-BD81-E1EC1B02CB3F}" name="Hou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6DE501-EA67-425F-A3EF-7DF97827A46B}" name="Tableau1" displayName="Tableau1" ref="B4:H12" totalsRowShown="0">
  <autoFilter ref="B4:H12" xr:uid="{2B6DE501-EA67-425F-A3EF-7DF97827A46B}"/>
  <tableColumns count="7">
    <tableColumn id="8" xr3:uid="{697A8E44-34D9-4B88-9F37-625DC0693000}" name="Date"/>
    <tableColumn id="1" xr3:uid="{540E35EE-F4BA-49A1-B8AC-BD5D3DF822AE}" name="Func. Domain"/>
    <tableColumn id="2" xr3:uid="{667CD13D-1D49-4C9C-88B0-315C6C0DAC41}" name="Sprint"/>
    <tableColumn id="3" xr3:uid="{361F51BC-B89C-4624-A52B-91EAD47B333B}" name="Phase"/>
    <tableColumn id="4" xr3:uid="{9F9317D5-90F3-4AE2-970E-1AE113685EE6}" name="Budget code"/>
    <tableColumn id="7" xr3:uid="{3614E84C-A4B4-4577-9682-BA081684447C}" name="Description"/>
    <tableColumn id="5" xr3:uid="{0E2BE604-4D6F-432F-91BC-F05A71414481}" name="Budget in Hou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504A8-053E-4D44-A84A-C734D56BE376}">
  <dimension ref="B2:I10"/>
  <sheetViews>
    <sheetView workbookViewId="0">
      <selection activeCell="L16" sqref="L16"/>
    </sheetView>
  </sheetViews>
  <sheetFormatPr baseColWidth="10" defaultRowHeight="14.5" x14ac:dyDescent="0.35"/>
  <cols>
    <col min="2" max="2" width="14.453125" customWidth="1"/>
    <col min="3" max="3" width="15.1796875" customWidth="1"/>
    <col min="5" max="5" width="13.08984375" customWidth="1"/>
    <col min="6" max="6" width="13.453125" customWidth="1"/>
    <col min="7" max="7" width="12.7265625" customWidth="1"/>
    <col min="8" max="8" width="22.90625" customWidth="1"/>
  </cols>
  <sheetData>
    <row r="2" spans="2:9" ht="18.5" x14ac:dyDescent="0.45">
      <c r="B2" s="23" t="s">
        <v>34</v>
      </c>
    </row>
    <row r="4" spans="2:9" x14ac:dyDescent="0.35">
      <c r="B4" t="s">
        <v>30</v>
      </c>
      <c r="C4" t="s">
        <v>3</v>
      </c>
      <c r="D4" t="s">
        <v>4</v>
      </c>
      <c r="E4" t="s">
        <v>5</v>
      </c>
      <c r="F4" t="s">
        <v>8</v>
      </c>
      <c r="G4" t="s">
        <v>6</v>
      </c>
      <c r="H4" t="s">
        <v>26</v>
      </c>
      <c r="I4" t="s">
        <v>7</v>
      </c>
    </row>
    <row r="5" spans="2:9" x14ac:dyDescent="0.35">
      <c r="B5" s="21">
        <v>46024</v>
      </c>
      <c r="C5" t="s">
        <v>0</v>
      </c>
      <c r="D5" t="s">
        <v>1</v>
      </c>
      <c r="E5">
        <v>100</v>
      </c>
      <c r="F5" t="str">
        <f>_xlfn.CONCAT(C5,"-",D5,"-",E5)</f>
        <v>A00-S1-100</v>
      </c>
      <c r="G5" t="s">
        <v>2</v>
      </c>
      <c r="H5" t="s">
        <v>33</v>
      </c>
      <c r="I5">
        <v>8</v>
      </c>
    </row>
    <row r="6" spans="2:9" x14ac:dyDescent="0.35">
      <c r="B6" s="21">
        <v>46024</v>
      </c>
      <c r="C6" t="s">
        <v>0</v>
      </c>
      <c r="D6" t="s">
        <v>1</v>
      </c>
      <c r="E6">
        <v>100</v>
      </c>
      <c r="F6" t="str">
        <f t="shared" ref="F6:F10" si="0">_xlfn.CONCAT(C6,"-",D6,"-",E6)</f>
        <v>A00-S1-100</v>
      </c>
      <c r="G6" t="s">
        <v>2</v>
      </c>
      <c r="H6" t="s">
        <v>33</v>
      </c>
      <c r="I6">
        <v>4</v>
      </c>
    </row>
    <row r="7" spans="2:9" x14ac:dyDescent="0.35">
      <c r="B7" s="21">
        <v>46026</v>
      </c>
      <c r="C7" t="s">
        <v>0</v>
      </c>
      <c r="D7" t="s">
        <v>1</v>
      </c>
      <c r="E7">
        <v>200</v>
      </c>
      <c r="F7" t="str">
        <f t="shared" si="0"/>
        <v>A00-S1-200</v>
      </c>
      <c r="G7" t="s">
        <v>2</v>
      </c>
      <c r="H7" t="s">
        <v>33</v>
      </c>
      <c r="I7">
        <v>8</v>
      </c>
    </row>
    <row r="8" spans="2:9" x14ac:dyDescent="0.35">
      <c r="B8" s="21">
        <v>46026</v>
      </c>
      <c r="C8" t="s">
        <v>9</v>
      </c>
      <c r="D8" t="s">
        <v>1</v>
      </c>
      <c r="E8">
        <v>100</v>
      </c>
      <c r="F8" t="str">
        <f t="shared" si="0"/>
        <v>B00-S1-100</v>
      </c>
      <c r="G8" t="s">
        <v>10</v>
      </c>
      <c r="H8" t="s">
        <v>33</v>
      </c>
      <c r="I8">
        <v>8</v>
      </c>
    </row>
    <row r="9" spans="2:9" x14ac:dyDescent="0.35">
      <c r="B9" s="21">
        <v>46026</v>
      </c>
      <c r="C9" t="s">
        <v>9</v>
      </c>
      <c r="D9" t="s">
        <v>1</v>
      </c>
      <c r="E9">
        <v>200</v>
      </c>
      <c r="F9" t="str">
        <f t="shared" si="0"/>
        <v>B00-S1-200</v>
      </c>
      <c r="G9" t="s">
        <v>10</v>
      </c>
      <c r="H9" t="s">
        <v>33</v>
      </c>
      <c r="I9">
        <v>8</v>
      </c>
    </row>
    <row r="10" spans="2:9" x14ac:dyDescent="0.35">
      <c r="B10" s="21">
        <v>46032</v>
      </c>
      <c r="C10" t="s">
        <v>9</v>
      </c>
      <c r="D10" t="s">
        <v>1</v>
      </c>
      <c r="E10">
        <v>300</v>
      </c>
      <c r="F10" t="str">
        <f t="shared" si="0"/>
        <v>B00-S1-300</v>
      </c>
      <c r="G10" t="s">
        <v>11</v>
      </c>
      <c r="H10" t="s">
        <v>33</v>
      </c>
      <c r="I10">
        <v>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D6928-5705-4905-A3ED-8324D16D9544}">
  <dimension ref="B2:H10"/>
  <sheetViews>
    <sheetView topLeftCell="A2" workbookViewId="0">
      <selection activeCell="I22" sqref="I22"/>
    </sheetView>
  </sheetViews>
  <sheetFormatPr baseColWidth="10" defaultRowHeight="14.5" x14ac:dyDescent="0.35"/>
  <cols>
    <col min="2" max="2" width="14.7265625" customWidth="1"/>
    <col min="3" max="3" width="17.453125" customWidth="1"/>
    <col min="5" max="5" width="13.08984375" customWidth="1"/>
    <col min="6" max="6" width="15.6328125" customWidth="1"/>
    <col min="7" max="7" width="52.36328125" customWidth="1"/>
  </cols>
  <sheetData>
    <row r="2" spans="2:8" ht="18.5" x14ac:dyDescent="0.45">
      <c r="B2" s="23" t="s">
        <v>32</v>
      </c>
    </row>
    <row r="4" spans="2:8" x14ac:dyDescent="0.35">
      <c r="B4" t="s">
        <v>30</v>
      </c>
      <c r="C4" t="s">
        <v>3</v>
      </c>
      <c r="D4" t="s">
        <v>4</v>
      </c>
      <c r="E4" t="s">
        <v>5</v>
      </c>
      <c r="F4" t="s">
        <v>8</v>
      </c>
      <c r="G4" t="s">
        <v>26</v>
      </c>
      <c r="H4" t="s">
        <v>13</v>
      </c>
    </row>
    <row r="5" spans="2:8" x14ac:dyDescent="0.35">
      <c r="B5" s="21">
        <v>46023</v>
      </c>
      <c r="C5" t="s">
        <v>0</v>
      </c>
      <c r="D5" t="s">
        <v>1</v>
      </c>
      <c r="E5">
        <v>100</v>
      </c>
      <c r="F5" t="str">
        <f t="shared" ref="F5:F10" si="0">_xlfn.CONCAT(C5,"-",D5,"-",E5)</f>
        <v>A00-S1-100</v>
      </c>
      <c r="G5" t="s">
        <v>27</v>
      </c>
      <c r="H5">
        <v>22</v>
      </c>
    </row>
    <row r="6" spans="2:8" x14ac:dyDescent="0.35">
      <c r="B6" s="21">
        <v>46023</v>
      </c>
      <c r="C6" t="s">
        <v>9</v>
      </c>
      <c r="D6" t="s">
        <v>1</v>
      </c>
      <c r="E6">
        <v>100</v>
      </c>
      <c r="F6" t="str">
        <f t="shared" si="0"/>
        <v>B00-S1-100</v>
      </c>
      <c r="G6" t="s">
        <v>27</v>
      </c>
      <c r="H6">
        <v>32</v>
      </c>
    </row>
    <row r="7" spans="2:8" x14ac:dyDescent="0.35">
      <c r="B7" s="21">
        <v>46023</v>
      </c>
      <c r="C7" t="s">
        <v>0</v>
      </c>
      <c r="D7" t="s">
        <v>1</v>
      </c>
      <c r="E7">
        <v>200</v>
      </c>
      <c r="F7" t="str">
        <f t="shared" si="0"/>
        <v>A00-S1-200</v>
      </c>
      <c r="G7" t="s">
        <v>28</v>
      </c>
      <c r="H7">
        <v>22</v>
      </c>
    </row>
    <row r="8" spans="2:8" x14ac:dyDescent="0.35">
      <c r="B8" s="21">
        <v>46023</v>
      </c>
      <c r="C8" t="s">
        <v>0</v>
      </c>
      <c r="D8" t="s">
        <v>1</v>
      </c>
      <c r="E8">
        <v>300</v>
      </c>
      <c r="F8" t="str">
        <f t="shared" si="0"/>
        <v>A00-S1-300</v>
      </c>
      <c r="G8" t="s">
        <v>29</v>
      </c>
      <c r="H8">
        <v>30</v>
      </c>
    </row>
    <row r="9" spans="2:8" x14ac:dyDescent="0.35">
      <c r="B9" s="21">
        <v>46035</v>
      </c>
      <c r="C9" s="22" t="s">
        <v>0</v>
      </c>
      <c r="D9" s="22" t="s">
        <v>1</v>
      </c>
      <c r="E9" s="22">
        <v>100</v>
      </c>
      <c r="F9" s="22" t="str">
        <f t="shared" si="0"/>
        <v>A00-S1-100</v>
      </c>
      <c r="G9" s="22" t="s">
        <v>31</v>
      </c>
      <c r="H9">
        <v>-1</v>
      </c>
    </row>
    <row r="10" spans="2:8" x14ac:dyDescent="0.35">
      <c r="B10" s="21">
        <v>46035</v>
      </c>
      <c r="C10" s="22" t="s">
        <v>0</v>
      </c>
      <c r="D10" s="22" t="s">
        <v>1</v>
      </c>
      <c r="E10" s="22">
        <v>200</v>
      </c>
      <c r="F10" s="22" t="str">
        <f t="shared" si="0"/>
        <v>A00-S1-200</v>
      </c>
      <c r="G10" s="22" t="s">
        <v>31</v>
      </c>
      <c r="H10">
        <v>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14E1-4AF0-44A1-AD64-CD4894A8C3B4}">
  <dimension ref="B2:V16"/>
  <sheetViews>
    <sheetView tabSelected="1" workbookViewId="0">
      <selection activeCell="J9" sqref="J9"/>
    </sheetView>
  </sheetViews>
  <sheetFormatPr baseColWidth="10" defaultRowHeight="14.5" x14ac:dyDescent="0.35"/>
  <cols>
    <col min="3" max="3" width="14.6328125" bestFit="1" customWidth="1"/>
    <col min="5" max="5" width="11.453125" customWidth="1"/>
    <col min="7" max="7" width="1.36328125" customWidth="1"/>
    <col min="10" max="10" width="11.54296875" bestFit="1" customWidth="1"/>
    <col min="12" max="12" width="1.36328125" customWidth="1"/>
    <col min="14" max="14" width="7.6328125" customWidth="1"/>
    <col min="15" max="15" width="11.54296875" bestFit="1" customWidth="1"/>
    <col min="17" max="17" width="1.26953125" customWidth="1"/>
    <col min="20" max="20" width="11.54296875" bestFit="1" customWidth="1"/>
  </cols>
  <sheetData>
    <row r="2" spans="2:22" ht="18.5" x14ac:dyDescent="0.45">
      <c r="B2" s="23" t="s">
        <v>35</v>
      </c>
    </row>
    <row r="3" spans="2:22" x14ac:dyDescent="0.35">
      <c r="B3" s="50"/>
      <c r="C3" s="51"/>
      <c r="D3" s="51"/>
      <c r="E3" s="52"/>
      <c r="F3" s="10" t="s">
        <v>4</v>
      </c>
      <c r="G3" s="10"/>
      <c r="H3" s="16" t="s">
        <v>1</v>
      </c>
      <c r="I3" s="48" t="s">
        <v>19</v>
      </c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2:22" x14ac:dyDescent="0.35">
      <c r="B4" s="53"/>
      <c r="C4" s="54"/>
      <c r="D4" s="54"/>
      <c r="E4" s="55"/>
      <c r="F4" s="13" t="s">
        <v>5</v>
      </c>
      <c r="G4" s="32"/>
      <c r="H4" s="11">
        <v>100</v>
      </c>
      <c r="I4" s="46" t="s">
        <v>18</v>
      </c>
      <c r="J4" s="46"/>
      <c r="K4" s="46"/>
      <c r="L4" s="26"/>
      <c r="M4" s="12">
        <v>200</v>
      </c>
      <c r="N4" s="46" t="s">
        <v>20</v>
      </c>
      <c r="O4" s="46"/>
      <c r="P4" s="47"/>
      <c r="Q4" s="29"/>
      <c r="R4" s="12">
        <v>300</v>
      </c>
      <c r="S4" s="46" t="s">
        <v>22</v>
      </c>
      <c r="T4" s="46"/>
      <c r="U4" s="47"/>
      <c r="V4" s="6" t="s">
        <v>24</v>
      </c>
    </row>
    <row r="5" spans="2:22" x14ac:dyDescent="0.35">
      <c r="B5" s="40" t="s">
        <v>21</v>
      </c>
      <c r="C5" s="41"/>
      <c r="D5" s="49" t="s">
        <v>23</v>
      </c>
      <c r="E5" s="49"/>
      <c r="F5" s="49"/>
      <c r="G5" s="33"/>
      <c r="H5" s="44" t="s">
        <v>8</v>
      </c>
      <c r="I5" s="38" t="s">
        <v>14</v>
      </c>
      <c r="J5" s="38" t="s">
        <v>12</v>
      </c>
      <c r="K5" s="38" t="s">
        <v>15</v>
      </c>
      <c r="L5" s="27"/>
      <c r="M5" s="38" t="s">
        <v>8</v>
      </c>
      <c r="N5" s="38" t="s">
        <v>14</v>
      </c>
      <c r="O5" s="38" t="s">
        <v>12</v>
      </c>
      <c r="P5" s="24" t="s">
        <v>15</v>
      </c>
      <c r="Q5" s="30"/>
      <c r="R5" s="38" t="s">
        <v>8</v>
      </c>
      <c r="S5" s="38" t="s">
        <v>14</v>
      </c>
      <c r="T5" s="38" t="s">
        <v>12</v>
      </c>
      <c r="U5" s="24" t="s">
        <v>15</v>
      </c>
    </row>
    <row r="6" spans="2:22" s="1" customFormat="1" ht="29" x14ac:dyDescent="0.35">
      <c r="B6" s="42"/>
      <c r="C6" s="43"/>
      <c r="D6" s="14" t="s">
        <v>14</v>
      </c>
      <c r="E6" s="14" t="s">
        <v>12</v>
      </c>
      <c r="F6" s="15" t="s">
        <v>15</v>
      </c>
      <c r="G6" s="33"/>
      <c r="H6" s="45"/>
      <c r="I6" s="39"/>
      <c r="J6" s="39"/>
      <c r="K6" s="39"/>
      <c r="L6" s="27"/>
      <c r="M6" s="39"/>
      <c r="N6" s="39"/>
      <c r="O6" s="39"/>
      <c r="P6" s="25"/>
      <c r="Q6" s="30"/>
      <c r="R6" s="39"/>
      <c r="S6" s="39"/>
      <c r="T6" s="39"/>
      <c r="U6" s="25"/>
    </row>
    <row r="7" spans="2:22" x14ac:dyDescent="0.35">
      <c r="B7" s="2" t="s">
        <v>0</v>
      </c>
      <c r="C7" s="2" t="s">
        <v>16</v>
      </c>
      <c r="D7" s="2">
        <f>SUMIF(Budget!C5:C6,Dashboard!B7,Budget!H5:H6)</f>
        <v>22</v>
      </c>
      <c r="E7" s="2">
        <f>SUMIF('Time Sheet'!C5:C10,Dashboard!B7,'Time Sheet'!I5:I10)</f>
        <v>20</v>
      </c>
      <c r="F7" s="5">
        <f>D7-E7</f>
        <v>2</v>
      </c>
      <c r="G7" s="33"/>
      <c r="H7" s="3" t="str">
        <f>_xlfn.CONCAT($B$7,"-",H$3,"-",H$4)</f>
        <v>A00-S1-100</v>
      </c>
      <c r="I7" s="2">
        <f>SUMIF(Budget!F5:F12,Dashboard!H7,Budget!H5:H12)</f>
        <v>21</v>
      </c>
      <c r="J7" s="2">
        <f>SUMIF('Time Sheet'!F5:F16,Dashboard!H7,'Time Sheet'!I5:I16)</f>
        <v>12</v>
      </c>
      <c r="K7" s="2">
        <f>I7-J7</f>
        <v>9</v>
      </c>
      <c r="L7" s="27"/>
      <c r="M7" s="2" t="str">
        <f>_xlfn.CONCAT($B$7,"-",H$3,"-",M$4)</f>
        <v>A00-S1-200</v>
      </c>
      <c r="N7" s="2">
        <f>SUMIF(Budget!$F$5:$F$12,$M$7,Budget!$H$5:$H$12)</f>
        <v>23</v>
      </c>
      <c r="O7" s="2">
        <f>SUMIF('Time Sheet'!F5:F16,Dashboard!M7,'Time Sheet'!I5:I16)</f>
        <v>8</v>
      </c>
      <c r="P7" s="4">
        <f>N7-O7</f>
        <v>15</v>
      </c>
      <c r="Q7" s="30"/>
      <c r="R7" s="2" t="str">
        <f>_xlfn.CONCAT($B$7,"-",H$3,"-",R$4)</f>
        <v>A00-S1-300</v>
      </c>
      <c r="S7" s="2">
        <f>SUMIF(Budget!$F$5:$F$12,Dashboard!$R$7,Budget!$H$5:$H$12)</f>
        <v>30</v>
      </c>
      <c r="T7" s="2">
        <f>SUMIF('Time Sheet'!L5:L16,Dashboard!R7,'Time Sheet'!N5:N16)</f>
        <v>0</v>
      </c>
      <c r="U7" s="4">
        <f>S7-T7</f>
        <v>30</v>
      </c>
    </row>
    <row r="8" spans="2:22" x14ac:dyDescent="0.35">
      <c r="B8" s="2" t="s">
        <v>9</v>
      </c>
      <c r="C8" s="2" t="s">
        <v>17</v>
      </c>
      <c r="D8" s="2">
        <f>SUMIF(Budget!B6:B17,Dashboard!B8,Budget!G6:G17)</f>
        <v>0</v>
      </c>
      <c r="E8" s="2">
        <f>SUMIF('Time Sheet'!C6:C11,Dashboard!B8,'Time Sheet'!I6:I11)</f>
        <v>24</v>
      </c>
      <c r="F8" s="5">
        <f>D8-E8</f>
        <v>-24</v>
      </c>
      <c r="G8" s="33"/>
      <c r="H8" s="3" t="str">
        <f>_xlfn.CONCAT($B$8,"-",H$3,"-",H$4)</f>
        <v>B00-S1-100</v>
      </c>
      <c r="I8" s="2">
        <f>SUMIF(Budget!F5:F13,Dashboard!H8,Budget!H5:H13)</f>
        <v>32</v>
      </c>
      <c r="J8" s="2">
        <f>SUMIF('Time Sheet'!C5:C16,Dashboard!H8,'Time Sheet'!I5:I16)</f>
        <v>0</v>
      </c>
      <c r="K8" s="2">
        <f>I8-J8</f>
        <v>32</v>
      </c>
      <c r="L8" s="27"/>
      <c r="M8" s="2" t="str">
        <f>_xlfn.CONCAT($B$8,"-",H$3,"-",M$4)</f>
        <v>B00-S1-200</v>
      </c>
      <c r="N8" s="2">
        <f>SUMIF(Budget!$F$5:$F$12,$M$8,Budget!$H$5:$H$12)</f>
        <v>0</v>
      </c>
      <c r="O8" s="2">
        <f>SUMIF('Time Sheet'!E6:E17,Dashboard!M8,'Time Sheet'!H6:H17)</f>
        <v>0</v>
      </c>
      <c r="P8" s="4">
        <f>N8-O8</f>
        <v>0</v>
      </c>
      <c r="Q8" s="30"/>
      <c r="R8" s="2" t="str">
        <f>_xlfn.CONCAT($B$8,"-",H$3,"-",R$4)</f>
        <v>B00-S1-300</v>
      </c>
      <c r="S8" s="2">
        <f>SUMIF(Budget!$F$5:$F$12,Dashboard!$R$8,Budget!$H$5:$H$12)</f>
        <v>0</v>
      </c>
      <c r="T8" s="2">
        <f>SUMIF('Time Sheet'!K6:K17,Dashboard!R8,'Time Sheet'!M6:M17)</f>
        <v>0</v>
      </c>
      <c r="U8" s="4">
        <f>S8-T8</f>
        <v>0</v>
      </c>
    </row>
    <row r="9" spans="2:22" x14ac:dyDescent="0.35">
      <c r="B9" s="2"/>
      <c r="C9" s="2"/>
      <c r="D9" s="2"/>
      <c r="E9" s="2"/>
      <c r="F9" s="5"/>
      <c r="G9" s="33"/>
      <c r="H9" s="3"/>
      <c r="I9" s="2"/>
      <c r="J9" s="2"/>
      <c r="K9" s="2"/>
      <c r="L9" s="27"/>
      <c r="M9" s="2"/>
      <c r="N9" s="2"/>
      <c r="O9" s="2"/>
      <c r="P9" s="4"/>
      <c r="Q9" s="30"/>
      <c r="R9" s="2"/>
      <c r="S9" s="2"/>
      <c r="T9" s="2"/>
      <c r="U9" s="4"/>
    </row>
    <row r="10" spans="2:22" x14ac:dyDescent="0.35">
      <c r="B10" s="2"/>
      <c r="C10" s="2"/>
      <c r="D10" s="2"/>
      <c r="E10" s="2"/>
      <c r="F10" s="5"/>
      <c r="G10" s="33"/>
      <c r="H10" s="3"/>
      <c r="I10" s="2"/>
      <c r="J10" s="2"/>
      <c r="K10" s="2"/>
      <c r="L10" s="27"/>
      <c r="M10" s="2"/>
      <c r="N10" s="2"/>
      <c r="O10" s="2"/>
      <c r="P10" s="4"/>
      <c r="Q10" s="30"/>
      <c r="R10" s="2"/>
      <c r="S10" s="2"/>
      <c r="T10" s="2"/>
      <c r="U10" s="4"/>
    </row>
    <row r="11" spans="2:22" x14ac:dyDescent="0.35">
      <c r="B11" s="2"/>
      <c r="C11" s="2"/>
      <c r="D11" s="2"/>
      <c r="E11" s="2"/>
      <c r="F11" s="5"/>
      <c r="G11" s="33"/>
      <c r="H11" s="3"/>
      <c r="I11" s="2"/>
      <c r="J11" s="2"/>
      <c r="K11" s="2"/>
      <c r="L11" s="27"/>
      <c r="M11" s="2"/>
      <c r="N11" s="2"/>
      <c r="O11" s="2"/>
      <c r="P11" s="4"/>
      <c r="Q11" s="30"/>
      <c r="R11" s="2"/>
      <c r="S11" s="2"/>
      <c r="T11" s="2"/>
      <c r="U11" s="4"/>
    </row>
    <row r="12" spans="2:22" x14ac:dyDescent="0.35">
      <c r="B12" s="2"/>
      <c r="C12" s="2"/>
      <c r="D12" s="2"/>
      <c r="E12" s="2"/>
      <c r="F12" s="5"/>
      <c r="G12" s="33"/>
      <c r="H12" s="3"/>
      <c r="I12" s="2"/>
      <c r="J12" s="2"/>
      <c r="K12" s="2"/>
      <c r="L12" s="27"/>
      <c r="M12" s="2"/>
      <c r="N12" s="2"/>
      <c r="O12" s="2"/>
      <c r="P12" s="4"/>
      <c r="Q12" s="30"/>
      <c r="R12" s="2"/>
      <c r="S12" s="2"/>
      <c r="T12" s="2"/>
      <c r="U12" s="4"/>
    </row>
    <row r="13" spans="2:22" x14ac:dyDescent="0.35">
      <c r="B13" s="2"/>
      <c r="C13" s="2"/>
      <c r="D13" s="2"/>
      <c r="E13" s="2"/>
      <c r="F13" s="5"/>
      <c r="G13" s="33"/>
      <c r="H13" s="3"/>
      <c r="I13" s="2"/>
      <c r="J13" s="2"/>
      <c r="K13" s="2"/>
      <c r="L13" s="27"/>
      <c r="M13" s="2"/>
      <c r="N13" s="2"/>
      <c r="O13" s="2"/>
      <c r="P13" s="4"/>
      <c r="Q13" s="30"/>
      <c r="R13" s="2"/>
      <c r="S13" s="2"/>
      <c r="T13" s="2"/>
      <c r="U13" s="4"/>
    </row>
    <row r="14" spans="2:22" x14ac:dyDescent="0.35">
      <c r="B14" s="2"/>
      <c r="C14" s="2"/>
      <c r="D14" s="2"/>
      <c r="E14" s="2"/>
      <c r="F14" s="5"/>
      <c r="G14" s="33"/>
      <c r="H14" s="3"/>
      <c r="I14" s="2"/>
      <c r="J14" s="2"/>
      <c r="K14" s="2"/>
      <c r="L14" s="27"/>
      <c r="M14" s="2"/>
      <c r="N14" s="2"/>
      <c r="O14" s="2"/>
      <c r="P14" s="4"/>
      <c r="Q14" s="30"/>
      <c r="R14" s="2"/>
      <c r="S14" s="2"/>
      <c r="T14" s="2"/>
      <c r="U14" s="4"/>
    </row>
    <row r="15" spans="2:22" x14ac:dyDescent="0.35">
      <c r="B15" s="2"/>
      <c r="C15" s="2"/>
      <c r="D15" s="2"/>
      <c r="E15" s="2"/>
      <c r="F15" s="5"/>
      <c r="G15" s="34"/>
      <c r="H15" s="7"/>
      <c r="I15" s="8"/>
      <c r="J15" s="8"/>
      <c r="K15" s="8"/>
      <c r="L15" s="28"/>
      <c r="M15" s="8"/>
      <c r="N15" s="8"/>
      <c r="O15" s="8"/>
      <c r="P15" s="9"/>
      <c r="Q15" s="31"/>
      <c r="R15" s="8"/>
      <c r="S15" s="8"/>
      <c r="T15" s="8"/>
      <c r="U15" s="9"/>
    </row>
    <row r="16" spans="2:22" ht="18.5" x14ac:dyDescent="0.45">
      <c r="B16" s="17"/>
      <c r="C16" s="18" t="s">
        <v>25</v>
      </c>
      <c r="D16" s="19">
        <f>SUM(D7:D15)</f>
        <v>22</v>
      </c>
      <c r="E16" s="19">
        <f t="shared" ref="E16:F16" si="0">SUM(E7:E15)</f>
        <v>44</v>
      </c>
      <c r="F16" s="20">
        <f t="shared" si="0"/>
        <v>-22</v>
      </c>
      <c r="G16" s="35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7"/>
    </row>
  </sheetData>
  <mergeCells count="23">
    <mergeCell ref="I3:U3"/>
    <mergeCell ref="D5:F5"/>
    <mergeCell ref="B3:E4"/>
    <mergeCell ref="B5:C6"/>
    <mergeCell ref="H5:H6"/>
    <mergeCell ref="I5:I6"/>
    <mergeCell ref="J5:J6"/>
    <mergeCell ref="K5:K6"/>
    <mergeCell ref="U5:U6"/>
    <mergeCell ref="L4:L15"/>
    <mergeCell ref="Q4:Q15"/>
    <mergeCell ref="G4:G15"/>
    <mergeCell ref="G16:U16"/>
    <mergeCell ref="N5:N6"/>
    <mergeCell ref="O5:O6"/>
    <mergeCell ref="P5:P6"/>
    <mergeCell ref="R5:R6"/>
    <mergeCell ref="S5:S6"/>
    <mergeCell ref="T5:T6"/>
    <mergeCell ref="M5:M6"/>
    <mergeCell ref="I4:K4"/>
    <mergeCell ref="N4:P4"/>
    <mergeCell ref="S4:U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C233-4292-4FDE-8774-9B74C582339A}">
  <dimension ref="A1"/>
  <sheetViews>
    <sheetView workbookViewId="0">
      <selection activeCell="G23" sqref="G23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Time Sheet</vt:lpstr>
      <vt:lpstr>Budget</vt:lpstr>
      <vt:lpstr>Dashboard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Virgile PETRANTONI</dc:creator>
  <cp:lastModifiedBy>Virgile PETRANTONI</cp:lastModifiedBy>
  <dcterms:created xsi:type="dcterms:W3CDTF">2026-01-24T22:37:04Z</dcterms:created>
  <dcterms:modified xsi:type="dcterms:W3CDTF">2026-01-25T14:46:52Z</dcterms:modified>
</cp:coreProperties>
</file>